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24226"/>
  <xr:revisionPtr revIDLastSave="0" documentId="13_ncr:1_{280030D7-1D75-47DB-856B-6301BA02E50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 2, Page 4, Workpaper 3" sheetId="11" r:id="rId1"/>
  </sheets>
  <definedNames>
    <definedName name="_xlnm.Print_Area" localSheetId="0">'Sch 2, Page 4, Workpaper 3'!$A$2:$Q$23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11" l="1"/>
  <c r="F25" i="11"/>
  <c r="G25" i="11"/>
  <c r="H25" i="11"/>
  <c r="I25" i="11"/>
  <c r="J25" i="11"/>
  <c r="K25" i="11"/>
  <c r="L25" i="11"/>
  <c r="M25" i="11"/>
  <c r="N25" i="11"/>
  <c r="O25" i="11"/>
  <c r="D25" i="11"/>
  <c r="D23" i="11" l="1"/>
  <c r="D14" i="11"/>
  <c r="C17" i="11" l="1"/>
  <c r="A13" i="11" l="1"/>
  <c r="A14" i="11" s="1"/>
  <c r="A15" i="11" s="1"/>
  <c r="A16" i="11" s="1"/>
  <c r="A17" i="11" s="1"/>
  <c r="A19" i="11" s="1"/>
  <c r="A20" i="11" s="1"/>
  <c r="A21" i="11" s="1"/>
  <c r="A22" i="11" s="1"/>
  <c r="A23" i="11" s="1"/>
  <c r="A25" i="11" s="1"/>
  <c r="E13" i="11" l="1"/>
  <c r="F13" i="11" l="1"/>
  <c r="G13" i="11" l="1"/>
  <c r="H13" i="11" l="1"/>
  <c r="I13" i="11" l="1"/>
  <c r="J13" i="11" l="1"/>
  <c r="K13" i="11" l="1"/>
  <c r="L13" i="11" l="1"/>
  <c r="M13" i="11" l="1"/>
  <c r="N13" i="11" l="1"/>
  <c r="O13" i="11" l="1"/>
  <c r="O23" i="11"/>
  <c r="M23" i="11"/>
  <c r="N23" i="11"/>
  <c r="L23" i="11"/>
  <c r="K23" i="11"/>
  <c r="J23" i="11"/>
  <c r="I23" i="11"/>
  <c r="H23" i="11"/>
  <c r="G23" i="11"/>
  <c r="F23" i="11"/>
  <c r="E23" i="11"/>
  <c r="E14" i="11"/>
  <c r="E17" i="11" s="1"/>
  <c r="D17" i="11"/>
  <c r="F14" i="11" l="1"/>
  <c r="G14" i="11" l="1"/>
  <c r="F17" i="11"/>
  <c r="G17" i="11" l="1"/>
  <c r="H14" i="11"/>
  <c r="H17" i="11" l="1"/>
  <c r="I14" i="11"/>
  <c r="I17" i="11" l="1"/>
  <c r="J14" i="11"/>
  <c r="K14" i="11" l="1"/>
  <c r="J17" i="11"/>
  <c r="L14" i="11" l="1"/>
  <c r="K17" i="11"/>
  <c r="L17" i="11" l="1"/>
  <c r="M14" i="11"/>
  <c r="M17" i="11" l="1"/>
  <c r="N14" i="11"/>
  <c r="N17" i="11" l="1"/>
  <c r="O14" i="11"/>
  <c r="O17" i="11" s="1"/>
</calcChain>
</file>

<file path=xl/sharedStrings.xml><?xml version="1.0" encoding="utf-8"?>
<sst xmlns="http://schemas.openxmlformats.org/spreadsheetml/2006/main" count="34" uniqueCount="34">
  <si>
    <t>GEORGIA POWER</t>
  </si>
  <si>
    <t>(1)</t>
  </si>
  <si>
    <t>(2)</t>
  </si>
  <si>
    <t>Line 
No.</t>
  </si>
  <si>
    <t>(6)</t>
  </si>
  <si>
    <t>(7)</t>
  </si>
  <si>
    <t>(8)</t>
  </si>
  <si>
    <t>(9)</t>
  </si>
  <si>
    <t>(AMOUNTS IN THOUSANDS)</t>
  </si>
  <si>
    <t>Description</t>
  </si>
  <si>
    <t>(10)</t>
  </si>
  <si>
    <t>(11)</t>
  </si>
  <si>
    <t>(12)</t>
  </si>
  <si>
    <t>(13)</t>
  </si>
  <si>
    <t>(14)</t>
  </si>
  <si>
    <t>(15)</t>
  </si>
  <si>
    <t>Nuclear Fuel Plant In Service</t>
  </si>
  <si>
    <t>Amortization - AFUDC</t>
  </si>
  <si>
    <t>Nuclear Fuel Accumulated Reserve</t>
  </si>
  <si>
    <t>Amortization - Directs</t>
  </si>
  <si>
    <t>Amortization - Dry Storage</t>
  </si>
  <si>
    <t>NUCLEAR FUEL</t>
  </si>
  <si>
    <t>Nuclear Fuel Net Rate Base</t>
  </si>
  <si>
    <t>Total Amortization</t>
  </si>
  <si>
    <t>Amortization - Deferred Interest</t>
  </si>
  <si>
    <t>Nuclear Fuel ADITs - Plant</t>
  </si>
  <si>
    <t>Nuclear Fuel ADITs - Deferred Interest</t>
  </si>
  <si>
    <t>Nuclear Fuel Deferred Interest</t>
  </si>
  <si>
    <r>
      <t>FOR THE TWELVE MONTH PERIOD ENDING</t>
    </r>
    <r>
      <rPr>
        <b/>
        <u/>
        <sz val="10"/>
        <color rgb="FFFF0000"/>
        <rFont val="Times New Roman"/>
        <family val="1"/>
      </rPr>
      <t xml:space="preserve"> </t>
    </r>
    <r>
      <rPr>
        <b/>
        <u/>
        <sz val="10"/>
        <rFont val="Times New Roman"/>
        <family val="1"/>
      </rPr>
      <t>JANUARY 2023</t>
    </r>
  </si>
  <si>
    <t>Nuclear Fuel Deferred Income Tax Expense</t>
  </si>
  <si>
    <t>(3)</t>
  </si>
  <si>
    <t>(4)</t>
  </si>
  <si>
    <t>(5)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</si>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</sst>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0.000"/>
    <numFmt numFmtId="167" formatCode="[$-409]mmm\-yy;@"/>
    <numFmt numFmtId="168" formatCode="_(&quot;$&quot;* #,##0_);_(&quot;$&quot;* \(#,##0\);_(&quot;$&quot;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u/>
      <sz val="10"/>
      <name val="Times New Roman"/>
      <family val="1"/>
    </font>
    <font>
      <sz val="11"/>
      <color theme="1"/>
      <name val="Times New Roman"/>
      <family val="1"/>
    </font>
    <font>
      <b/>
      <sz val="10"/>
      <color rgb="FFFF0000"/>
      <name val="Arial"/>
      <family val="2"/>
    </font>
    <font>
      <sz val="10"/>
      <color theme="1"/>
      <name val="Times New Roman"/>
      <family val="1"/>
    </font>
    <font>
      <b/>
      <u/>
      <sz val="10"/>
      <color rgb="FFFF0000"/>
      <name val="Times New Roman"/>
      <family val="1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2" fillId="0" borderId="0"/>
    <xf numFmtId="44" fontId="6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5" fontId="0" fillId="0" borderId="0" xfId="0" applyNumberFormat="1"/>
    <xf numFmtId="0" fontId="0" fillId="0" borderId="0" xfId="0" applyFill="1"/>
    <xf numFmtId="164" fontId="5" fillId="0" borderId="0" xfId="1" applyNumberFormat="1" applyFont="1" applyFill="1"/>
    <xf numFmtId="0" fontId="3" fillId="0" borderId="0" xfId="0" applyFont="1" applyFill="1" applyAlignment="1">
      <alignment horizontal="right"/>
    </xf>
    <xf numFmtId="164" fontId="3" fillId="0" borderId="0" xfId="1" applyNumberFormat="1" applyFont="1" applyFill="1"/>
    <xf numFmtId="0" fontId="4" fillId="0" borderId="0" xfId="0" applyFont="1" applyFill="1" applyBorder="1" applyAlignment="1">
      <alignment horizontal="center"/>
    </xf>
    <xf numFmtId="17" fontId="1" fillId="0" borderId="0" xfId="0" applyNumberFormat="1" applyFont="1"/>
    <xf numFmtId="0" fontId="2" fillId="0" borderId="0" xfId="0" applyFont="1" applyAlignment="1">
      <alignment horizontal="center"/>
    </xf>
    <xf numFmtId="0" fontId="9" fillId="0" borderId="0" xfId="0" applyFont="1"/>
    <xf numFmtId="0" fontId="8" fillId="0" borderId="0" xfId="0" applyFont="1"/>
    <xf numFmtId="0" fontId="8" fillId="0" borderId="1" xfId="0" applyFont="1" applyBorder="1" applyAlignment="1">
      <alignment horizontal="center" wrapText="1"/>
    </xf>
    <xf numFmtId="167" fontId="8" fillId="0" borderId="1" xfId="0" applyNumberFormat="1" applyFont="1" applyBorder="1" applyAlignment="1">
      <alignment horizontal="center" wrapText="1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Border="1" applyAlignment="1">
      <alignment horizontal="center" wrapText="1"/>
    </xf>
    <xf numFmtId="0" fontId="8" fillId="0" borderId="0" xfId="0" quotePrefix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8" fillId="0" borderId="0" xfId="0" applyFont="1" applyBorder="1" applyAlignment="1">
      <alignment horizontal="center"/>
    </xf>
    <xf numFmtId="166" fontId="8" fillId="0" borderId="0" xfId="0" applyNumberFormat="1" applyFont="1" applyFill="1" applyBorder="1" applyAlignment="1">
      <alignment horizontal="left"/>
    </xf>
    <xf numFmtId="42" fontId="8" fillId="0" borderId="0" xfId="1" applyNumberFormat="1" applyFont="1" applyFill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165" fontId="8" fillId="0" borderId="0" xfId="0" applyNumberFormat="1" applyFont="1"/>
    <xf numFmtId="42" fontId="8" fillId="0" borderId="2" xfId="1" applyNumberFormat="1" applyFont="1" applyFill="1" applyBorder="1" applyAlignment="1">
      <alignment horizontal="center"/>
    </xf>
    <xf numFmtId="41" fontId="8" fillId="0" borderId="0" xfId="1" applyNumberFormat="1" applyFont="1" applyFill="1" applyBorder="1" applyAlignment="1">
      <alignment horizontal="center"/>
    </xf>
    <xf numFmtId="168" fontId="11" fillId="0" borderId="0" xfId="4" applyNumberFormat="1" applyFont="1" applyBorder="1"/>
    <xf numFmtId="0" fontId="12" fillId="0" borderId="0" xfId="0" applyFont="1"/>
    <xf numFmtId="168" fontId="8" fillId="0" borderId="0" xfId="4" applyNumberFormat="1" applyFont="1" applyFill="1"/>
    <xf numFmtId="164" fontId="8" fillId="0" borderId="0" xfId="1" applyNumberFormat="1" applyFont="1" applyFill="1"/>
    <xf numFmtId="168" fontId="13" fillId="0" borderId="2" xfId="4" applyNumberFormat="1" applyFont="1" applyBorder="1"/>
    <xf numFmtId="0" fontId="2" fillId="0" borderId="0" xfId="0" applyFont="1"/>
    <xf numFmtId="0" fontId="15" fillId="0" borderId="0" xfId="0" applyFont="1"/>
    <xf numFmtId="42" fontId="8" fillId="0" borderId="0" xfId="1" applyNumberFormat="1" applyFont="1" applyFill="1"/>
    <xf numFmtId="42" fontId="8" fillId="0" borderId="0" xfId="1" applyNumberFormat="1" applyFont="1" applyFill="1" applyBorder="1"/>
    <xf numFmtId="164" fontId="8" fillId="0" borderId="0" xfId="0" applyNumberFormat="1" applyFont="1"/>
    <xf numFmtId="168" fontId="13" fillId="0" borderId="0" xfId="4" applyNumberFormat="1" applyFont="1" applyBorder="1"/>
    <xf numFmtId="164" fontId="8" fillId="0" borderId="0" xfId="1" applyNumberFormat="1" applyFont="1" applyFill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49" fontId="7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</cellXfs>
  <cellStyles count="5">
    <cellStyle name="Comma" xfId="1" builtinId="3"/>
    <cellStyle name="Currency" xfId="4" builtinId="4"/>
    <cellStyle name="Normal" xfId="0" builtinId="0"/>
    <cellStyle name="Normal 2" xfId="2" xr:uid="{00000000-0005-0000-0000-000002000000}"/>
    <cellStyle name="Percent 3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29D4-AFC4-4119-AE6C-4B8DA7FCB807}">
  <sheetPr>
    <tabColor rgb="FF92D050"/>
    <pageSetUpPr fitToPage="1"/>
  </sheetPr>
  <dimension ref="A1:Q46"/>
  <sheetViews>
    <sheetView showGridLines="0" tabSelected="1" zoomScale="115" zoomScaleNormal="115" workbookViewId="0">
      <selection activeCell="T14" sqref="T14"/>
    </sheetView>
  </sheetViews>
  <sheetFormatPr defaultColWidth="21.28515625" defaultRowHeight="12.75" x14ac:dyDescent="0.2"/>
  <cols>
    <col min="1" max="1" width="6.28515625" bestFit="1" customWidth="1"/>
    <col min="2" max="2" width="34.7109375" bestFit="1" customWidth="1"/>
    <col min="3" max="3" width="11.140625" customWidth="1"/>
    <col min="4" max="4" width="8.5703125" bestFit="1" customWidth="1"/>
    <col min="5" max="5" width="9.7109375" bestFit="1" customWidth="1"/>
    <col min="6" max="17" width="10.42578125" bestFit="1" customWidth="1"/>
    <col min="18" max="18" width="8.7109375" bestFit="1" customWidth="1"/>
    <col min="19" max="19" width="8.7109375" customWidth="1"/>
  </cols>
  <sheetData>
    <row r="1" spans="1:17" x14ac:dyDescent="0.2">
      <c r="A1" s="31"/>
    </row>
    <row r="2" spans="1:17" x14ac:dyDescent="0.2">
      <c r="A2" s="42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4"/>
      <c r="M2" s="44"/>
      <c r="N2" s="44"/>
      <c r="O2" s="44"/>
      <c r="P2" s="44"/>
      <c r="Q2" s="44"/>
    </row>
    <row r="3" spans="1:17" x14ac:dyDescent="0.2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x14ac:dyDescent="0.2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x14ac:dyDescent="0.2">
      <c r="A5" s="45" t="s">
        <v>21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4"/>
      <c r="M5" s="44"/>
      <c r="N5" s="44"/>
      <c r="O5" s="44"/>
      <c r="P5" s="44"/>
      <c r="Q5" s="44"/>
    </row>
    <row r="6" spans="1:17" x14ac:dyDescent="0.2">
      <c r="A6" s="42" t="s">
        <v>28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4"/>
      <c r="M6" s="44"/>
      <c r="N6" s="44"/>
      <c r="O6" s="44"/>
      <c r="P6" s="44"/>
      <c r="Q6" s="44"/>
    </row>
    <row r="7" spans="1:17" x14ac:dyDescent="0.2">
      <c r="A7" s="46" t="s">
        <v>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4"/>
      <c r="M7" s="44"/>
      <c r="N7" s="44"/>
      <c r="O7" s="44"/>
      <c r="P7" s="44"/>
      <c r="Q7" s="44"/>
    </row>
    <row r="8" spans="1:17" x14ac:dyDescent="0.2">
      <c r="A8" s="11"/>
      <c r="B8" s="2"/>
      <c r="C8" s="2"/>
      <c r="D8" s="2"/>
      <c r="E8" s="2"/>
      <c r="F8" s="2"/>
      <c r="G8" s="2"/>
      <c r="H8" s="3"/>
      <c r="I8" s="3"/>
      <c r="J8" s="3"/>
      <c r="K8" s="3"/>
      <c r="L8" s="9"/>
      <c r="M8" s="9"/>
      <c r="N8" s="9"/>
      <c r="O8" s="9"/>
      <c r="P8" s="9"/>
      <c r="Q8" s="9"/>
    </row>
    <row r="9" spans="1:17" ht="25.5" x14ac:dyDescent="0.2">
      <c r="A9" s="14" t="s">
        <v>3</v>
      </c>
      <c r="B9" s="14" t="s">
        <v>9</v>
      </c>
      <c r="C9" s="15">
        <v>44562</v>
      </c>
      <c r="D9" s="15">
        <v>44593</v>
      </c>
      <c r="E9" s="15">
        <v>44621</v>
      </c>
      <c r="F9" s="15">
        <v>44652</v>
      </c>
      <c r="G9" s="15">
        <v>44682</v>
      </c>
      <c r="H9" s="15">
        <v>44713</v>
      </c>
      <c r="I9" s="15">
        <v>44743</v>
      </c>
      <c r="J9" s="15">
        <v>44774</v>
      </c>
      <c r="K9" s="15">
        <v>44805</v>
      </c>
      <c r="L9" s="15">
        <v>44835</v>
      </c>
      <c r="M9" s="15">
        <v>44866</v>
      </c>
      <c r="N9" s="15">
        <v>44896</v>
      </c>
      <c r="O9" s="15">
        <v>44927</v>
      </c>
    </row>
    <row r="10" spans="1:17" x14ac:dyDescent="0.2">
      <c r="A10" s="16" t="s">
        <v>1</v>
      </c>
      <c r="B10" s="17" t="s">
        <v>2</v>
      </c>
      <c r="C10" s="17" t="s">
        <v>30</v>
      </c>
      <c r="D10" s="17" t="s">
        <v>31</v>
      </c>
      <c r="E10" s="17" t="s">
        <v>32</v>
      </c>
      <c r="F10" s="18" t="s">
        <v>4</v>
      </c>
      <c r="G10" s="18" t="s">
        <v>5</v>
      </c>
      <c r="H10" s="18" t="s">
        <v>6</v>
      </c>
      <c r="I10" s="18" t="s">
        <v>7</v>
      </c>
      <c r="J10" s="18" t="s">
        <v>10</v>
      </c>
      <c r="K10" s="18" t="s">
        <v>11</v>
      </c>
      <c r="L10" s="18" t="s">
        <v>12</v>
      </c>
      <c r="M10" s="18" t="s">
        <v>13</v>
      </c>
      <c r="N10" s="18" t="s">
        <v>14</v>
      </c>
      <c r="O10" s="18" t="s">
        <v>15</v>
      </c>
      <c r="P10" s="36"/>
    </row>
    <row r="11" spans="1:17" ht="19.899999999999999" customHeight="1" x14ac:dyDescent="0.2">
      <c r="A11" s="16"/>
      <c r="B11" s="17"/>
      <c r="C11" s="19"/>
      <c r="D11" s="19"/>
      <c r="E11" s="19"/>
      <c r="F11" s="20"/>
      <c r="G11" s="20"/>
      <c r="H11" s="13"/>
      <c r="I11" s="13"/>
      <c r="J11" s="20"/>
      <c r="K11" s="21"/>
      <c r="L11" s="20"/>
      <c r="M11" s="21"/>
    </row>
    <row r="12" spans="1:17" x14ac:dyDescent="0.2">
      <c r="A12" s="22">
        <v>1</v>
      </c>
      <c r="B12" s="23" t="s">
        <v>16</v>
      </c>
      <c r="C12" s="24">
        <v>137989.65596013144</v>
      </c>
      <c r="D12" s="24">
        <v>137989.65596013144</v>
      </c>
      <c r="E12" s="24">
        <v>138544.53987613143</v>
      </c>
      <c r="F12" s="24">
        <v>138544.53987613143</v>
      </c>
      <c r="G12" s="24">
        <v>138544.53987613143</v>
      </c>
      <c r="H12" s="37">
        <v>145005.45369513144</v>
      </c>
      <c r="I12" s="37">
        <v>133808.6986726429</v>
      </c>
      <c r="J12" s="24">
        <v>136758.50891164289</v>
      </c>
      <c r="K12" s="38">
        <v>134473.27952758808</v>
      </c>
      <c r="L12" s="24">
        <v>138055.63717658806</v>
      </c>
      <c r="M12" s="38">
        <v>138055.63717658806</v>
      </c>
      <c r="N12" s="38">
        <v>126704.17427134808</v>
      </c>
      <c r="O12" s="38">
        <v>129172.63966334806</v>
      </c>
      <c r="P12" s="35"/>
    </row>
    <row r="13" spans="1:17" x14ac:dyDescent="0.2">
      <c r="A13" s="22">
        <f>A12+1</f>
        <v>2</v>
      </c>
      <c r="B13" s="27" t="s">
        <v>18</v>
      </c>
      <c r="C13" s="26">
        <v>-5747.994532057588</v>
      </c>
      <c r="D13" s="26">
        <v>-10282.54146089013</v>
      </c>
      <c r="E13" s="26">
        <f t="shared" ref="E13:O13" si="0">D13-SUM(E19:E21)</f>
        <v>-15298.754844597603</v>
      </c>
      <c r="F13" s="26">
        <f t="shared" si="0"/>
        <v>-20156.70630322479</v>
      </c>
      <c r="G13" s="26">
        <f t="shared" si="0"/>
        <v>-25172.919686932262</v>
      </c>
      <c r="H13" s="26">
        <f t="shared" si="0"/>
        <v>-30030.871145559453</v>
      </c>
      <c r="I13" s="26">
        <f t="shared" si="0"/>
        <v>-35047.084529266926</v>
      </c>
      <c r="J13" s="26">
        <f t="shared" si="0"/>
        <v>-40063.297912974398</v>
      </c>
      <c r="K13" s="26">
        <f t="shared" si="0"/>
        <v>-44921.249371601589</v>
      </c>
      <c r="L13" s="26">
        <f t="shared" si="0"/>
        <v>-49937.462755309061</v>
      </c>
      <c r="M13" s="26">
        <f t="shared" si="0"/>
        <v>-54795.414213936252</v>
      </c>
      <c r="N13" s="26">
        <f t="shared" si="0"/>
        <v>-59811.627597643725</v>
      </c>
      <c r="O13" s="26">
        <f t="shared" si="0"/>
        <v>-64827.840981351197</v>
      </c>
      <c r="P13" s="35"/>
    </row>
    <row r="14" spans="1:17" x14ac:dyDescent="0.2">
      <c r="A14" s="22">
        <f t="shared" ref="A14:A17" si="1">A13+1</f>
        <v>3</v>
      </c>
      <c r="B14" s="27" t="s">
        <v>27</v>
      </c>
      <c r="C14" s="26">
        <v>18253.096230579591</v>
      </c>
      <c r="D14" s="26">
        <f>C14-D22</f>
        <v>17413.977586733075</v>
      </c>
      <c r="E14" s="26">
        <f>D14-E22</f>
        <v>16485.72648737461</v>
      </c>
      <c r="F14" s="26">
        <f t="shared" ref="F14:O14" si="2">E14-F22</f>
        <v>15586.761782893105</v>
      </c>
      <c r="G14" s="26">
        <f t="shared" si="2"/>
        <v>14658.510683534638</v>
      </c>
      <c r="H14" s="26">
        <f t="shared" si="2"/>
        <v>13759.545979053133</v>
      </c>
      <c r="I14" s="26">
        <f t="shared" si="2"/>
        <v>12831.294879694666</v>
      </c>
      <c r="J14" s="26">
        <f t="shared" si="2"/>
        <v>11903.0437803362</v>
      </c>
      <c r="K14" s="26">
        <f t="shared" si="2"/>
        <v>11004.079075854695</v>
      </c>
      <c r="L14" s="26">
        <f t="shared" si="2"/>
        <v>10075.827976496228</v>
      </c>
      <c r="M14" s="26">
        <f t="shared" si="2"/>
        <v>9176.8632720147234</v>
      </c>
      <c r="N14" s="26">
        <f t="shared" si="2"/>
        <v>8248.612172656256</v>
      </c>
      <c r="O14" s="26">
        <f t="shared" si="2"/>
        <v>7320.3610732977895</v>
      </c>
      <c r="P14" s="35"/>
    </row>
    <row r="15" spans="1:17" x14ac:dyDescent="0.2">
      <c r="A15" s="22">
        <f t="shared" si="1"/>
        <v>4</v>
      </c>
      <c r="B15" s="27" t="s">
        <v>25</v>
      </c>
      <c r="C15" s="29">
        <v>719.85517564945894</v>
      </c>
      <c r="D15" s="29">
        <v>1439.7103512989174</v>
      </c>
      <c r="E15" s="29">
        <v>2159.5655269483759</v>
      </c>
      <c r="F15" s="29">
        <v>2879.4207025978349</v>
      </c>
      <c r="G15" s="29">
        <v>3599.2758782472933</v>
      </c>
      <c r="H15" s="29">
        <v>4319.1310538967518</v>
      </c>
      <c r="I15" s="29">
        <v>5038.9862295462108</v>
      </c>
      <c r="J15" s="29">
        <v>5758.8414051956697</v>
      </c>
      <c r="K15" s="29">
        <v>6478.6965808451278</v>
      </c>
      <c r="L15" s="29">
        <v>7198.5517564945867</v>
      </c>
      <c r="M15" s="29">
        <v>7918.4069321440447</v>
      </c>
      <c r="N15" s="29">
        <v>8638.2621077935037</v>
      </c>
      <c r="O15" s="29">
        <v>8669.3100999187318</v>
      </c>
      <c r="P15" s="36"/>
    </row>
    <row r="16" spans="1:17" x14ac:dyDescent="0.2">
      <c r="A16" s="22">
        <f t="shared" si="1"/>
        <v>5</v>
      </c>
      <c r="B16" s="27" t="s">
        <v>26</v>
      </c>
      <c r="C16" s="29">
        <v>-4532.8234641171102</v>
      </c>
      <c r="D16" s="29">
        <v>-4315.1359629023264</v>
      </c>
      <c r="E16" s="29">
        <v>-4097.4484616875425</v>
      </c>
      <c r="F16" s="29">
        <v>-3879.7609604727591</v>
      </c>
      <c r="G16" s="29">
        <v>-3662.0734592579752</v>
      </c>
      <c r="H16" s="29">
        <v>-3444.3859580431917</v>
      </c>
      <c r="I16" s="29">
        <v>-3226.6984568284079</v>
      </c>
      <c r="J16" s="29">
        <v>-3009.0109556136244</v>
      </c>
      <c r="K16" s="29">
        <v>-2791.3234543988406</v>
      </c>
      <c r="L16" s="29">
        <v>-2573.6359531840571</v>
      </c>
      <c r="M16" s="29">
        <v>-2355.9484519692733</v>
      </c>
      <c r="N16" s="29">
        <v>-2138.2609507544876</v>
      </c>
      <c r="O16" s="29">
        <v>-2020.0114924819823</v>
      </c>
      <c r="P16" s="36"/>
    </row>
    <row r="17" spans="1:16" x14ac:dyDescent="0.2">
      <c r="A17" s="22">
        <f t="shared" si="1"/>
        <v>6</v>
      </c>
      <c r="B17" s="27" t="s">
        <v>22</v>
      </c>
      <c r="C17" s="28">
        <f t="shared" ref="C17:O17" si="3">SUM(C12:C16)</f>
        <v>146681.78937018581</v>
      </c>
      <c r="D17" s="28">
        <f t="shared" si="3"/>
        <v>142245.66647437096</v>
      </c>
      <c r="E17" s="28">
        <f t="shared" si="3"/>
        <v>137793.62858416926</v>
      </c>
      <c r="F17" s="28">
        <f t="shared" si="3"/>
        <v>132974.25509792482</v>
      </c>
      <c r="G17" s="28">
        <f t="shared" si="3"/>
        <v>127967.33329172312</v>
      </c>
      <c r="H17" s="28">
        <f t="shared" si="3"/>
        <v>129608.87362447867</v>
      </c>
      <c r="I17" s="28">
        <f t="shared" si="3"/>
        <v>113405.19679578845</v>
      </c>
      <c r="J17" s="28">
        <f t="shared" si="3"/>
        <v>111348.08522858671</v>
      </c>
      <c r="K17" s="28">
        <f t="shared" si="3"/>
        <v>104243.48235828747</v>
      </c>
      <c r="L17" s="28">
        <f t="shared" si="3"/>
        <v>102818.91820108575</v>
      </c>
      <c r="M17" s="28">
        <f t="shared" si="3"/>
        <v>97999.544714841308</v>
      </c>
      <c r="N17" s="28">
        <f t="shared" si="3"/>
        <v>81641.160003399622</v>
      </c>
      <c r="O17" s="28">
        <f t="shared" si="3"/>
        <v>78314.458362731399</v>
      </c>
    </row>
    <row r="18" spans="1:16" x14ac:dyDescent="0.2">
      <c r="A18" s="22"/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6" x14ac:dyDescent="0.2">
      <c r="A19" s="22">
        <f>A17+1</f>
        <v>7</v>
      </c>
      <c r="B19" s="23" t="s">
        <v>19</v>
      </c>
      <c r="C19" s="32"/>
      <c r="D19" s="32">
        <v>3731.4602069963594</v>
      </c>
      <c r="E19" s="32">
        <v>4127.8215717851353</v>
      </c>
      <c r="F19" s="32">
        <v>3997.5884779417856</v>
      </c>
      <c r="G19" s="32">
        <v>4127.8215717851353</v>
      </c>
      <c r="H19" s="32">
        <v>3997.5884779417856</v>
      </c>
      <c r="I19" s="32">
        <v>4127.8215717851353</v>
      </c>
      <c r="J19" s="32">
        <v>4127.8215717851353</v>
      </c>
      <c r="K19" s="32">
        <v>3997.5884779417856</v>
      </c>
      <c r="L19" s="32">
        <v>4127.8215717851353</v>
      </c>
      <c r="M19" s="32">
        <v>3997.5884779417856</v>
      </c>
      <c r="N19" s="32">
        <v>4127.8215717851353</v>
      </c>
      <c r="O19" s="32">
        <v>4127.8215717851353</v>
      </c>
      <c r="P19" s="35"/>
    </row>
    <row r="20" spans="1:16" s="1" customFormat="1" x14ac:dyDescent="0.2">
      <c r="A20" s="22">
        <f>A19+1</f>
        <v>8</v>
      </c>
      <c r="B20" s="23" t="s">
        <v>17</v>
      </c>
      <c r="C20" s="33"/>
      <c r="D20" s="33">
        <v>612.61441803433001</v>
      </c>
      <c r="E20" s="33">
        <v>677.68725101432426</v>
      </c>
      <c r="F20" s="33">
        <v>656.3061651745063</v>
      </c>
      <c r="G20" s="33">
        <v>677.68725101432426</v>
      </c>
      <c r="H20" s="33">
        <v>656.3061651745063</v>
      </c>
      <c r="I20" s="33">
        <v>677.68725101432426</v>
      </c>
      <c r="J20" s="33">
        <v>677.68725101432426</v>
      </c>
      <c r="K20" s="33">
        <v>656.3061651745063</v>
      </c>
      <c r="L20" s="33">
        <v>677.68725101432426</v>
      </c>
      <c r="M20" s="33">
        <v>656.3061651745063</v>
      </c>
      <c r="N20" s="33">
        <v>677.68725101432426</v>
      </c>
      <c r="O20" s="33">
        <v>677.68725101432426</v>
      </c>
      <c r="P20" s="35"/>
    </row>
    <row r="21" spans="1:16" x14ac:dyDescent="0.2">
      <c r="A21" s="22">
        <f t="shared" ref="A21:A23" si="4">A20+1</f>
        <v>9</v>
      </c>
      <c r="B21" s="23" t="s">
        <v>20</v>
      </c>
      <c r="C21" s="33"/>
      <c r="D21" s="33">
        <v>190.47230380185229</v>
      </c>
      <c r="E21" s="33">
        <v>210.70456090801395</v>
      </c>
      <c r="F21" s="33">
        <v>204.05681551089697</v>
      </c>
      <c r="G21" s="33">
        <v>210.70456090801395</v>
      </c>
      <c r="H21" s="33">
        <v>204.05681551089697</v>
      </c>
      <c r="I21" s="33">
        <v>210.70456090801395</v>
      </c>
      <c r="J21" s="33">
        <v>210.70456090801395</v>
      </c>
      <c r="K21" s="33">
        <v>204.05681551089697</v>
      </c>
      <c r="L21" s="33">
        <v>210.70456090801395</v>
      </c>
      <c r="M21" s="33">
        <v>204.05681551089697</v>
      </c>
      <c r="N21" s="33">
        <v>210.70456090801395</v>
      </c>
      <c r="O21" s="33">
        <v>210.70456090801395</v>
      </c>
      <c r="P21" s="35"/>
    </row>
    <row r="22" spans="1:16" x14ac:dyDescent="0.2">
      <c r="A22" s="22">
        <f t="shared" si="4"/>
        <v>10</v>
      </c>
      <c r="B22" s="23" t="s">
        <v>24</v>
      </c>
      <c r="C22" s="41"/>
      <c r="D22" s="33">
        <v>839.11864384651562</v>
      </c>
      <c r="E22" s="33">
        <v>928.25109935846649</v>
      </c>
      <c r="F22" s="33">
        <v>898.96470448150387</v>
      </c>
      <c r="G22" s="33">
        <v>928.25109935846649</v>
      </c>
      <c r="H22" s="33">
        <v>898.96470448150387</v>
      </c>
      <c r="I22" s="33">
        <v>928.25109935846649</v>
      </c>
      <c r="J22" s="33">
        <v>928.25109935846649</v>
      </c>
      <c r="K22" s="33">
        <v>898.96470448150387</v>
      </c>
      <c r="L22" s="33">
        <v>928.25109935846649</v>
      </c>
      <c r="M22" s="33">
        <v>898.96470448150387</v>
      </c>
      <c r="N22" s="33">
        <v>928.25109935846649</v>
      </c>
      <c r="O22" s="33">
        <v>928.25109935846649</v>
      </c>
      <c r="P22" s="35"/>
    </row>
    <row r="23" spans="1:16" x14ac:dyDescent="0.2">
      <c r="A23" s="22">
        <f t="shared" si="4"/>
        <v>11</v>
      </c>
      <c r="B23" s="23" t="s">
        <v>23</v>
      </c>
      <c r="C23" s="40"/>
      <c r="D23" s="34">
        <f>SUM(D19:D22)</f>
        <v>5373.6655726790568</v>
      </c>
      <c r="E23" s="34">
        <f t="shared" ref="E23:N23" si="5">SUM(E19:E22)</f>
        <v>5944.4644830659399</v>
      </c>
      <c r="F23" s="34">
        <f t="shared" si="5"/>
        <v>5756.9161631086927</v>
      </c>
      <c r="G23" s="34">
        <f t="shared" si="5"/>
        <v>5944.4644830659399</v>
      </c>
      <c r="H23" s="34">
        <f t="shared" si="5"/>
        <v>5756.9161631086927</v>
      </c>
      <c r="I23" s="34">
        <f t="shared" si="5"/>
        <v>5944.4644830659399</v>
      </c>
      <c r="J23" s="34">
        <f t="shared" si="5"/>
        <v>5944.4644830659399</v>
      </c>
      <c r="K23" s="34">
        <f t="shared" si="5"/>
        <v>5756.9161631086927</v>
      </c>
      <c r="L23" s="34">
        <f t="shared" si="5"/>
        <v>5944.4644830659399</v>
      </c>
      <c r="M23" s="34">
        <f t="shared" si="5"/>
        <v>5756.9161631086927</v>
      </c>
      <c r="N23" s="34">
        <f t="shared" si="5"/>
        <v>5944.4644830659399</v>
      </c>
      <c r="O23" s="34">
        <f t="shared" ref="O23" si="6">SUM(O19:O22)</f>
        <v>5944.4644830659399</v>
      </c>
    </row>
    <row r="24" spans="1:16" ht="15" x14ac:dyDescent="0.25">
      <c r="A24" s="22"/>
      <c r="B24" s="23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1:16" x14ac:dyDescent="0.2">
      <c r="A25" s="22">
        <f>A23+1</f>
        <v>12</v>
      </c>
      <c r="B25" s="23" t="s">
        <v>29</v>
      </c>
      <c r="C25" s="39"/>
      <c r="D25" s="24">
        <f>C15+C16-D15-D16</f>
        <v>-937.54267686424282</v>
      </c>
      <c r="E25" s="24">
        <f t="shared" ref="E25:O25" si="7">D15+D16-E15-E16</f>
        <v>-937.54267686424191</v>
      </c>
      <c r="F25" s="24">
        <f t="shared" si="7"/>
        <v>-937.54267686424237</v>
      </c>
      <c r="G25" s="24">
        <f t="shared" si="7"/>
        <v>-937.54267686424237</v>
      </c>
      <c r="H25" s="24">
        <f t="shared" si="7"/>
        <v>-937.54267686424191</v>
      </c>
      <c r="I25" s="24">
        <f t="shared" si="7"/>
        <v>-937.54267686424282</v>
      </c>
      <c r="J25" s="24">
        <f t="shared" si="7"/>
        <v>-937.54267686424237</v>
      </c>
      <c r="K25" s="24">
        <f t="shared" si="7"/>
        <v>-937.54267686424191</v>
      </c>
      <c r="L25" s="24">
        <f t="shared" si="7"/>
        <v>-937.54267686424237</v>
      </c>
      <c r="M25" s="24">
        <f t="shared" si="7"/>
        <v>-937.54267686424191</v>
      </c>
      <c r="N25" s="24">
        <f t="shared" si="7"/>
        <v>-937.54267686424464</v>
      </c>
      <c r="O25" s="24">
        <f t="shared" si="7"/>
        <v>-149.29745039773343</v>
      </c>
      <c r="P25" s="38"/>
    </row>
    <row r="26" spans="1:16" ht="15" x14ac:dyDescent="0.25">
      <c r="A26" s="10"/>
      <c r="B26" s="4"/>
      <c r="C26" s="4"/>
      <c r="D26" s="4"/>
      <c r="G26" s="5"/>
      <c r="H26" s="6"/>
      <c r="I26" s="6"/>
    </row>
    <row r="27" spans="1:16" ht="15" x14ac:dyDescent="0.25">
      <c r="A27" s="10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6" ht="15" x14ac:dyDescent="0.25">
      <c r="A28" s="10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6" x14ac:dyDescent="0.2">
      <c r="G29" s="5"/>
      <c r="H29" s="6"/>
      <c r="I29" s="6"/>
    </row>
    <row r="30" spans="1:16" x14ac:dyDescent="0.2">
      <c r="G30" s="5"/>
      <c r="H30" s="6"/>
      <c r="I30" s="6"/>
    </row>
    <row r="31" spans="1:16" x14ac:dyDescent="0.2">
      <c r="G31" s="7"/>
      <c r="H31" s="6"/>
      <c r="I31" s="6"/>
    </row>
    <row r="32" spans="1:16" x14ac:dyDescent="0.2">
      <c r="G32" s="5"/>
      <c r="H32" s="6"/>
      <c r="I32" s="6"/>
    </row>
    <row r="33" spans="7:9" x14ac:dyDescent="0.2">
      <c r="G33" s="5"/>
      <c r="H33" s="8"/>
      <c r="I33" s="6"/>
    </row>
    <row r="34" spans="7:9" x14ac:dyDescent="0.2">
      <c r="G34" s="5"/>
      <c r="H34" s="6"/>
      <c r="I34" s="6"/>
    </row>
    <row r="35" spans="7:9" x14ac:dyDescent="0.2">
      <c r="G35" s="5"/>
      <c r="H35" s="6"/>
      <c r="I35" s="6"/>
    </row>
    <row r="36" spans="7:9" x14ac:dyDescent="0.2">
      <c r="G36" s="5"/>
      <c r="H36" s="6"/>
      <c r="I36" s="6"/>
    </row>
    <row r="37" spans="7:9" x14ac:dyDescent="0.2">
      <c r="G37" s="5"/>
      <c r="H37" s="6"/>
      <c r="I37" s="6"/>
    </row>
    <row r="38" spans="7:9" x14ac:dyDescent="0.2">
      <c r="G38" s="5"/>
      <c r="H38" s="6"/>
      <c r="I38" s="6"/>
    </row>
    <row r="39" spans="7:9" x14ac:dyDescent="0.2">
      <c r="G39" s="5"/>
      <c r="H39" s="6"/>
      <c r="I39" s="6"/>
    </row>
    <row r="40" spans="7:9" x14ac:dyDescent="0.2">
      <c r="G40" s="5"/>
      <c r="H40" s="6"/>
      <c r="I40" s="6"/>
    </row>
    <row r="41" spans="7:9" x14ac:dyDescent="0.2">
      <c r="G41" s="5"/>
      <c r="H41" s="6"/>
      <c r="I41" s="6"/>
    </row>
    <row r="42" spans="7:9" x14ac:dyDescent="0.2">
      <c r="G42" s="5"/>
      <c r="H42" s="6"/>
      <c r="I42" s="6"/>
    </row>
    <row r="43" spans="7:9" x14ac:dyDescent="0.2">
      <c r="G43" s="5"/>
      <c r="H43" s="6"/>
      <c r="I43" s="6"/>
    </row>
    <row r="44" spans="7:9" x14ac:dyDescent="0.2">
      <c r="G44" s="5"/>
      <c r="H44" s="6"/>
      <c r="I44" s="6"/>
    </row>
    <row r="45" spans="7:9" x14ac:dyDescent="0.2">
      <c r="G45" s="7"/>
      <c r="H45" s="6"/>
      <c r="I45" s="6"/>
    </row>
    <row r="46" spans="7:9" x14ac:dyDescent="0.2">
      <c r="G46" s="5"/>
      <c r="H46" s="5"/>
      <c r="I46" s="5"/>
    </row>
  </sheetData>
  <mergeCells count="5">
    <mergeCell ref="A2:Q2"/>
    <mergeCell ref="A3:Q3"/>
    <mergeCell ref="A5:Q5"/>
    <mergeCell ref="A6:Q6"/>
    <mergeCell ref="A7:Q7"/>
  </mergeCells>
  <pageMargins left="0.75" right="0.75" top="1" bottom="1" header="0.5" footer="0.5"/>
  <pageSetup paperSize="5" scale="52" orientation="landscape" r:id="rId1"/>
  <headerFooter alignWithMargins="0">
    <oddHeader>&amp;RSchedule 2, Page 4, Workpaper 3</oddHeader>
    <oddFooter>&amp;L&amp;D</oddFooter>
  </headerFooter>
  <ignoredErrors>
    <ignoredError sqref="E13:O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 2, Page 4, Workpaper 3</vt:lpstr>
      <vt:lpstr>'Sch 2, Page 4, Workpaper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2021-04-22T22:25:23Z</dcterms:created>
  <dcterms:modified xsi:type="dcterms:W3CDTF">2021-06-14T17:59:19Z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